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31bialystok-my.sharepoint.com/personal/informatyk_sp31bialystok_onmicrosoft_com/Documents/Dokumenty/www/BIP 2023-24/"/>
    </mc:Choice>
  </mc:AlternateContent>
  <xr:revisionPtr revIDLastSave="0" documentId="8_{D435D679-7152-4418-BFD9-E0CA8C8BE5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3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<sst xmlns="http://schemas.openxmlformats.org/spreadsheetml/2006/main" count="59" uniqueCount="58">
  <si>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</si>
  <si>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</si>
  <si>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</si>
  <si>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</si>
  <si>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</si>
  <si>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</si>
  <si>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31.12.2023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</si>
  <si>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</si>
  <si>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</si>
  <si>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</si>
  <si>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</si>
  <si>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2024.03.14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</si>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</sst>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3058C-8650-4498-88D1-ECFD2D92957F}">
  <sheetPr>
    <pageSetUpPr fitToPage="1"/>
  </sheetPr>
  <dimension ref="A1:M77"/>
  <sheetViews>
    <sheetView showGridLines="0" tabSelected="1" workbookViewId="0">
      <selection activeCell="F50" sqref="F50"/>
    </sheetView>
  </sheetViews>
  <sheetFormatPr defaultColWidth="9.109375" defaultRowHeight="14.4" x14ac:dyDescent="0.3"/>
  <cols>
    <col min="1" max="1" width="11.33203125" style="1" customWidth="1"/>
    <col min="2" max="2" width="30" style="1" customWidth="1"/>
    <col min="3" max="3" width="19" style="1" customWidth="1"/>
    <col min="4" max="4" width="20.109375" style="1" customWidth="1"/>
    <col min="5" max="6" width="20.6640625" style="1" customWidth="1"/>
    <col min="7" max="7" width="9.109375" style="1" hidden="1" customWidth="1"/>
    <col min="8" max="16384" width="9.109375" style="1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3" t="s">
        <v>5</v>
      </c>
      <c r="H2" s="2"/>
      <c r="I2" s="2"/>
      <c r="J2" s="2"/>
      <c r="K2" s="2"/>
      <c r="L2" s="2"/>
    </row>
    <row r="3" spans="1:13" ht="15.75" customHeight="1" x14ac:dyDescent="0.3">
      <c r="A3" s="38" t="s">
        <v>0</v>
      </c>
      <c r="B3" s="28"/>
      <c r="C3" s="42"/>
      <c r="D3" s="43"/>
      <c r="E3" s="38" t="s">
        <v>4</v>
      </c>
      <c r="F3" s="39"/>
      <c r="G3" s="2" t="b">
        <v>0</v>
      </c>
    </row>
    <row r="4" spans="1:13" ht="22.5" customHeight="1" x14ac:dyDescent="0.3">
      <c r="A4" s="25" t="s">
        <v>14</v>
      </c>
      <c r="B4" s="26"/>
      <c r="C4" s="44" t="str">
        <f>IF(G4,"Rachunek zysków i strat","Zestawienie zmian w funduszu jednostki")</f>
        <v>Rachunek zysków i strat</v>
      </c>
      <c r="D4" s="45"/>
      <c r="E4" s="47" t="s">
        <v>15</v>
      </c>
      <c r="F4" s="48"/>
      <c r="G4" s="2" t="b">
        <v>1</v>
      </c>
      <c r="H4" s="2"/>
    </row>
    <row r="5" spans="1:13" ht="15" customHeight="1" x14ac:dyDescent="0.3">
      <c r="A5" s="25" t="s">
        <v>16</v>
      </c>
      <c r="B5" s="26"/>
      <c r="C5" s="46" t="str">
        <f>IF(G5,"sporządzony","sporządzone")</f>
        <v>sporządzony</v>
      </c>
      <c r="D5" s="45"/>
      <c r="E5" s="47"/>
      <c r="F5" s="48"/>
      <c r="G5" s="2" t="b">
        <v>1</v>
      </c>
    </row>
    <row r="6" spans="1:13" ht="15" customHeight="1" x14ac:dyDescent="0.3">
      <c r="A6" s="25" t="s">
        <v>17</v>
      </c>
      <c r="B6" s="26"/>
      <c r="C6" s="46" t="str">
        <f>CONCATENATE("na dzień ",G6)</f>
        <v>na dzień 31.12.2023</v>
      </c>
      <c r="D6" s="45"/>
      <c r="E6" s="47"/>
      <c r="F6" s="48"/>
      <c r="G6" s="2" t="s">
        <v>6</v>
      </c>
    </row>
    <row r="7" spans="1:13" ht="15" customHeight="1" x14ac:dyDescent="0.3">
      <c r="A7" s="21" t="s">
        <v>18</v>
      </c>
      <c r="B7" s="22"/>
      <c r="C7" s="46" t="str">
        <f>IF(G4,"Wariant porównawczy","")</f>
        <v>Wariant porównawczy</v>
      </c>
      <c r="D7" s="45"/>
      <c r="E7" s="13" t="s">
        <v>1</v>
      </c>
      <c r="F7" s="14"/>
      <c r="G7" s="15">
        <v>2023</v>
      </c>
    </row>
    <row r="8" spans="1:13" ht="15" customHeight="1" x14ac:dyDescent="0.3">
      <c r="A8" s="27" t="s">
        <v>2</v>
      </c>
      <c r="B8" s="28"/>
      <c r="C8" s="46"/>
      <c r="D8" s="45"/>
      <c r="E8" s="40" t="str">
        <f>IF(G8&gt;=2018,"","wysłać bez pisma przewodniego")</f>
        <v/>
      </c>
      <c r="F8" s="41"/>
      <c r="G8" s="15">
        <v>2023</v>
      </c>
    </row>
    <row r="9" spans="1:13" ht="15" customHeight="1" x14ac:dyDescent="0.3">
      <c r="A9" s="21" t="s">
        <v>19</v>
      </c>
      <c r="B9" s="22"/>
      <c r="C9" s="35" t="s">
        <v>3</v>
      </c>
      <c r="D9" s="36"/>
      <c r="E9" s="23" t="s">
        <v>1</v>
      </c>
      <c r="F9" s="24"/>
    </row>
    <row r="10" spans="1:13" ht="15" customHeight="1" x14ac:dyDescent="0.3"/>
    <row r="11" spans="1:13" ht="25.5" customHeight="1" x14ac:dyDescent="0.3">
      <c r="A11" s="29"/>
      <c r="B11" s="30"/>
      <c r="C11" s="30"/>
      <c r="D11" s="30"/>
      <c r="E11" s="4" t="s">
        <v>7</v>
      </c>
      <c r="F11" s="6" t="s">
        <v>8</v>
      </c>
    </row>
    <row r="12" spans="1:13" ht="15" customHeight="1" x14ac:dyDescent="0.3">
      <c r="A12" s="31" t="s">
        <v>20</v>
      </c>
      <c r="B12" s="32"/>
      <c r="C12" s="32"/>
      <c r="D12" s="33"/>
      <c r="E12" s="16">
        <v>359688.32</v>
      </c>
      <c r="F12" s="16">
        <v>451462.14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3">
      <c r="A13" s="31" t="s">
        <v>21</v>
      </c>
      <c r="B13" s="32"/>
      <c r="C13" s="32"/>
      <c r="D13" s="33"/>
      <c r="E13" s="16">
        <v>304573.82</v>
      </c>
      <c r="F13" s="16">
        <v>381678.78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3">
      <c r="A14" s="31" t="s">
        <v>22</v>
      </c>
      <c r="B14" s="32"/>
      <c r="C14" s="32"/>
      <c r="D14" s="33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3">
      <c r="A15" s="31" t="s">
        <v>23</v>
      </c>
      <c r="B15" s="32"/>
      <c r="C15" s="32"/>
      <c r="D15" s="33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3">
      <c r="A16" s="31" t="s">
        <v>24</v>
      </c>
      <c r="B16" s="32"/>
      <c r="C16" s="32"/>
      <c r="D16" s="33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3">
      <c r="A17" s="31" t="s">
        <v>25</v>
      </c>
      <c r="B17" s="32"/>
      <c r="C17" s="32"/>
      <c r="D17" s="33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3">
      <c r="A18" s="31" t="s">
        <v>26</v>
      </c>
      <c r="B18" s="32"/>
      <c r="C18" s="32"/>
      <c r="D18" s="33"/>
      <c r="E18" s="16">
        <v>55114.5</v>
      </c>
      <c r="F18" s="16">
        <v>69783.360000000001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3">
      <c r="A19" s="31" t="s">
        <v>27</v>
      </c>
      <c r="B19" s="32"/>
      <c r="C19" s="32"/>
      <c r="D19" s="33"/>
      <c r="E19" s="16">
        <v>4685594.21</v>
      </c>
      <c r="F19" s="16">
        <v>5570205.4699999997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3">
      <c r="A20" s="31" t="s">
        <v>28</v>
      </c>
      <c r="B20" s="32"/>
      <c r="C20" s="32"/>
      <c r="D20" s="33"/>
      <c r="E20" s="16">
        <v>74042.350000000006</v>
      </c>
      <c r="F20" s="16">
        <v>79847.27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3">
      <c r="A21" s="31" t="s">
        <v>29</v>
      </c>
      <c r="B21" s="32"/>
      <c r="C21" s="32"/>
      <c r="D21" s="33"/>
      <c r="E21" s="16">
        <v>633089.97</v>
      </c>
      <c r="F21" s="16">
        <v>594356.91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3">
      <c r="A22" s="31" t="s">
        <v>30</v>
      </c>
      <c r="B22" s="32"/>
      <c r="C22" s="32"/>
      <c r="D22" s="33"/>
      <c r="E22" s="16">
        <v>51466.36</v>
      </c>
      <c r="F22" s="16">
        <v>83142.100000000006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3">
      <c r="A23" s="31" t="s">
        <v>31</v>
      </c>
      <c r="B23" s="32"/>
      <c r="C23" s="32"/>
      <c r="D23" s="33"/>
      <c r="E23" s="16">
        <v>6473.18</v>
      </c>
      <c r="F23" s="16">
        <v>7789.92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3">
      <c r="A24" s="31" t="s">
        <v>32</v>
      </c>
      <c r="B24" s="32"/>
      <c r="C24" s="32"/>
      <c r="D24" s="33"/>
      <c r="E24" s="16">
        <v>3175257.01</v>
      </c>
      <c r="F24" s="16">
        <v>3911640.34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3">
      <c r="A25" s="31" t="s">
        <v>33</v>
      </c>
      <c r="B25" s="32"/>
      <c r="C25" s="32"/>
      <c r="D25" s="33"/>
      <c r="E25" s="16">
        <v>743367.5</v>
      </c>
      <c r="F25" s="16">
        <v>892273.23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3">
      <c r="A26" s="31" t="s">
        <v>34</v>
      </c>
      <c r="B26" s="32"/>
      <c r="C26" s="32"/>
      <c r="D26" s="33"/>
      <c r="E26" s="16">
        <v>650.84</v>
      </c>
      <c r="F26" s="16">
        <v>1156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3">
      <c r="A27" s="31" t="s">
        <v>35</v>
      </c>
      <c r="B27" s="32"/>
      <c r="C27" s="32"/>
      <c r="D27" s="33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3">
      <c r="A28" s="31" t="s">
        <v>36</v>
      </c>
      <c r="B28" s="32"/>
      <c r="C28" s="32"/>
      <c r="D28" s="33"/>
      <c r="E28" s="16">
        <v>1247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3">
      <c r="A29" s="31" t="s">
        <v>37</v>
      </c>
      <c r="B29" s="32"/>
      <c r="C29" s="32"/>
      <c r="D29" s="33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3">
      <c r="A30" s="31" t="s">
        <v>38</v>
      </c>
      <c r="B30" s="32"/>
      <c r="C30" s="32"/>
      <c r="D30" s="33"/>
      <c r="E30" s="16">
        <v>-4325905.8899999997</v>
      </c>
      <c r="F30" s="16">
        <v>-5118743.33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3">
      <c r="A31" s="31" t="s">
        <v>39</v>
      </c>
      <c r="B31" s="32"/>
      <c r="C31" s="32"/>
      <c r="D31" s="33"/>
      <c r="E31" s="16">
        <v>65884.61</v>
      </c>
      <c r="F31" s="16">
        <v>27074.91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3">
      <c r="A32" s="31" t="s">
        <v>40</v>
      </c>
      <c r="B32" s="32"/>
      <c r="C32" s="32"/>
      <c r="D32" s="33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3">
      <c r="A33" s="31" t="s">
        <v>41</v>
      </c>
      <c r="B33" s="32"/>
      <c r="C33" s="32"/>
      <c r="D33" s="33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3">
      <c r="A34" s="31" t="s">
        <v>42</v>
      </c>
      <c r="B34" s="32"/>
      <c r="C34" s="32"/>
      <c r="D34" s="33"/>
      <c r="E34" s="16">
        <v>65884.61</v>
      </c>
      <c r="F34" s="16">
        <v>27074.91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3">
      <c r="A35" s="31" t="s">
        <v>43</v>
      </c>
      <c r="B35" s="32"/>
      <c r="C35" s="32"/>
      <c r="D35" s="33"/>
      <c r="E35" s="16">
        <v>0</v>
      </c>
      <c r="F35" s="16">
        <v>0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3">
      <c r="A36" s="31" t="s">
        <v>44</v>
      </c>
      <c r="B36" s="32"/>
      <c r="C36" s="32"/>
      <c r="D36" s="33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3">
      <c r="A37" s="31" t="s">
        <v>45</v>
      </c>
      <c r="B37" s="32"/>
      <c r="C37" s="32"/>
      <c r="D37" s="33"/>
      <c r="E37" s="16">
        <v>0</v>
      </c>
      <c r="F37" s="16">
        <v>0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3">
      <c r="A38" s="31" t="s">
        <v>46</v>
      </c>
      <c r="B38" s="32"/>
      <c r="C38" s="32"/>
      <c r="D38" s="33"/>
      <c r="E38" s="16">
        <v>-4260021.28</v>
      </c>
      <c r="F38" s="16">
        <v>-5091668.42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3">
      <c r="A39" s="31" t="s">
        <v>47</v>
      </c>
      <c r="B39" s="32"/>
      <c r="C39" s="32"/>
      <c r="D39" s="33"/>
      <c r="E39" s="16">
        <v>359.07</v>
      </c>
      <c r="F39" s="16">
        <v>627.21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3">
      <c r="A40" s="31" t="s">
        <v>48</v>
      </c>
      <c r="B40" s="32"/>
      <c r="C40" s="32"/>
      <c r="D40" s="33"/>
      <c r="E40" s="16">
        <v>0</v>
      </c>
      <c r="F40" s="16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3">
      <c r="A41" s="31" t="s">
        <v>49</v>
      </c>
      <c r="B41" s="32"/>
      <c r="C41" s="32"/>
      <c r="D41" s="33"/>
      <c r="E41" s="16">
        <v>359.07</v>
      </c>
      <c r="F41" s="16">
        <v>627.21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3">
      <c r="A42" s="31" t="s">
        <v>50</v>
      </c>
      <c r="B42" s="32"/>
      <c r="C42" s="32"/>
      <c r="D42" s="33"/>
      <c r="E42" s="16">
        <v>0</v>
      </c>
      <c r="F42" s="16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3">
      <c r="A43" s="31" t="s">
        <v>51</v>
      </c>
      <c r="B43" s="32"/>
      <c r="C43" s="32"/>
      <c r="D43" s="33"/>
      <c r="E43" s="16">
        <v>38.630000000000003</v>
      </c>
      <c r="F43" s="16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3">
      <c r="A44" s="31" t="s">
        <v>52</v>
      </c>
      <c r="B44" s="32"/>
      <c r="C44" s="32"/>
      <c r="D44" s="33"/>
      <c r="E44" s="16">
        <v>38.630000000000003</v>
      </c>
      <c r="F44" s="16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3">
      <c r="A45" s="31" t="s">
        <v>53</v>
      </c>
      <c r="B45" s="32"/>
      <c r="C45" s="32"/>
      <c r="D45" s="33"/>
      <c r="E45" s="16">
        <v>0</v>
      </c>
      <c r="F45" s="16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3">
      <c r="A46" s="31" t="s">
        <v>54</v>
      </c>
      <c r="B46" s="32"/>
      <c r="C46" s="32"/>
      <c r="D46" s="33"/>
      <c r="E46" s="16">
        <v>-4259700.84</v>
      </c>
      <c r="F46" s="16">
        <v>-5091041.21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3">
      <c r="A47" s="31" t="s">
        <v>55</v>
      </c>
      <c r="B47" s="32"/>
      <c r="C47" s="32"/>
      <c r="D47" s="33"/>
      <c r="E47" s="16">
        <v>0</v>
      </c>
      <c r="F47" s="16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3">
      <c r="A48" s="31" t="s">
        <v>56</v>
      </c>
      <c r="B48" s="32"/>
      <c r="C48" s="32"/>
      <c r="D48" s="33"/>
      <c r="E48" s="16">
        <v>0</v>
      </c>
      <c r="F48" s="16">
        <v>147.6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3">
      <c r="A49" s="31" t="s">
        <v>57</v>
      </c>
      <c r="B49" s="32"/>
      <c r="C49" s="32"/>
      <c r="D49" s="33"/>
      <c r="E49" s="16">
        <v>-4259700.84</v>
      </c>
      <c r="F49" s="16">
        <v>-5091188.8099999996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3">
      <c r="A50" s="7"/>
      <c r="B50" s="7"/>
      <c r="C50" s="7"/>
      <c r="D50" s="7"/>
      <c r="E50" s="8"/>
      <c r="F50" s="9"/>
      <c r="G50" s="2"/>
      <c r="H50" s="2"/>
      <c r="I50" s="2"/>
      <c r="J50" s="2"/>
      <c r="K50" s="2"/>
      <c r="L50" s="2"/>
      <c r="M50" s="2"/>
    </row>
    <row r="51" spans="1:13" ht="13.5" hidden="1" customHeight="1" x14ac:dyDescent="0.3">
      <c r="A51" s="34" t="s">
        <v>9</v>
      </c>
      <c r="B51" s="34"/>
      <c r="C51" s="34"/>
      <c r="D51" s="34"/>
      <c r="E51" s="5"/>
      <c r="F51" s="5"/>
      <c r="G51" s="17">
        <v>2023</v>
      </c>
    </row>
    <row r="52" spans="1:13" ht="15" customHeight="1" x14ac:dyDescent="0.3">
      <c r="A52" s="34"/>
      <c r="B52" s="34"/>
      <c r="C52" s="34"/>
      <c r="D52" s="34"/>
      <c r="E52" s="10"/>
      <c r="F52" s="18">
        <v>0</v>
      </c>
      <c r="G52" s="2" t="b">
        <v>0</v>
      </c>
    </row>
    <row r="53" spans="1:13" ht="15" customHeight="1" x14ac:dyDescent="0.3">
      <c r="A53" s="11"/>
      <c r="B53" s="11"/>
      <c r="C53" s="11"/>
      <c r="D53" s="11"/>
      <c r="E53" s="12"/>
      <c r="F53" s="12"/>
      <c r="G53" s="2"/>
    </row>
    <row r="54" spans="1:13" ht="36" customHeight="1" x14ac:dyDescent="0.3">
      <c r="A54" s="19" t="s">
        <v>10</v>
      </c>
      <c r="B54" s="19"/>
      <c r="C54" s="19" t="str">
        <f>G54&amp;CHAR(10)&amp;"......................................."&amp;CHAR(10)&amp;"rok, miesiąc, dzień"</f>
        <v>2024.03.14
.......................................
rok, miesiąc, dzień</v>
      </c>
      <c r="D54" s="19"/>
      <c r="E54" s="19" t="s">
        <v>12</v>
      </c>
      <c r="F54" s="20"/>
      <c r="G54" s="2" t="s">
        <v>11</v>
      </c>
    </row>
    <row r="55" spans="1:13" ht="15" customHeight="1" x14ac:dyDescent="0.3"/>
    <row r="56" spans="1:13" ht="15" customHeight="1" x14ac:dyDescent="0.3"/>
    <row r="57" spans="1:13" ht="15" customHeight="1" x14ac:dyDescent="0.3"/>
    <row r="58" spans="1:13" ht="15" customHeight="1" x14ac:dyDescent="0.3"/>
    <row r="59" spans="1:13" ht="15" customHeight="1" x14ac:dyDescent="0.3"/>
    <row r="60" spans="1:13" ht="15" customHeight="1" x14ac:dyDescent="0.3"/>
    <row r="61" spans="1:13" ht="15" customHeight="1" x14ac:dyDescent="0.3"/>
    <row r="62" spans="1:13" ht="15" customHeight="1" x14ac:dyDescent="0.3"/>
    <row r="63" spans="1:13" ht="15" customHeight="1" x14ac:dyDescent="0.3"/>
    <row r="64" spans="1:13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</mergeCells>
  <conditionalFormatting sqref="A12:F49">
    <cfRule type="expression" dxfId="5" priority="11">
      <formula>$G12</formula>
    </cfRule>
  </conditionalFormatting>
  <conditionalFormatting sqref="E12:E49">
    <cfRule type="expression" dxfId="4" priority="10">
      <formula>AND($G$3,$E12=0)</formula>
    </cfRule>
  </conditionalFormatting>
  <conditionalFormatting sqref="F12:F49">
    <cfRule type="expression" dxfId="3" priority="9">
      <formula>AND($G$3,$F12=0)</formula>
    </cfRule>
  </conditionalFormatting>
  <conditionalFormatting sqref="F52">
    <cfRule type="expression" dxfId="2" priority="7">
      <formula>OR($G52=FALSE,AND($G$3,$F52=0))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81" fitToHeight="0" orientation="portrait" r:id="rId1"/>
  <headerFooter>
    <oddFooter>&amp;L
&amp;"Calibri"&amp;7Finanse VULCAN wersja 23.07.0006.37034, VULCAN sp. z o.o., licencja: bialystok, Miasto Białystok, ul. Słonimska 1, 15-950 Białystok&amp;C&amp;"Calibri"&amp;8Strona &amp;P z &amp;N
&amp;R
&amp;"Calibri"&amp;7</oddFooter>
  </headerFooter>
  <ignoredErrors>
    <ignoredError sqref="A1:H11 A35:H37 A34:D34 G34:H34 A32:H33 A31:D31 G31:H31 A30:D30 G30:H30 A40:H40 A38:D38 G38:H38 A42:H45 A41:D41 G41:H41 A39:D39 G39:H39 A20:E20 A19:D19 G19:H19 A23:E23 A21:D21 G21:H21 A27:H29 A24:D24 G24:H24 A47:H47 A46:D46 G46:H46 A50:H54 A49:D49 G49:H49 A14:H17 A13:E13 G13:H13 A18:E18 G18:H18 A12:E12 G12:H12 G20:H20 A22:E22 G22:H22 G23:H23 A25:E25 G25:H25 A26:E26 G26:H26 A48:E48 G48:H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Rachunek zysków i strat</dc:title>
  <dc:subject/>
  <dc:creator>Finanse VULCAN wersja 23.07.0006.37034</dc:creator>
  <cp:keywords/>
  <dc:description/>
  <cp:lastModifiedBy>Artur</cp:lastModifiedBy>
  <cp:lastPrinted>2024-03-14T11:43:49Z</cp:lastPrinted>
  <dcterms:created xsi:type="dcterms:W3CDTF">2017-03-27T06:22:35Z</dcterms:created>
  <dcterms:modified xsi:type="dcterms:W3CDTF">2024-05-10T10:25:14Z</dcterms:modified>
  <cp:category/>
</cp:coreProperties>
</file>